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DAC" sheetId="1" r:id="rId1"/>
    <sheet name="LED Resistor Calculator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21" i="1" l="1"/>
  <c r="D18" i="1"/>
  <c r="E18" i="1" s="1"/>
  <c r="F15" i="1"/>
  <c r="D15" i="1"/>
  <c r="E12" i="1"/>
  <c r="E15" i="1" l="1"/>
  <c r="E9" i="1"/>
  <c r="E3" i="1"/>
  <c r="E6" i="1"/>
  <c r="C5" i="2" l="1"/>
  <c r="B5" i="2"/>
</calcChain>
</file>

<file path=xl/sharedStrings.xml><?xml version="1.0" encoding="utf-8"?>
<sst xmlns="http://schemas.openxmlformats.org/spreadsheetml/2006/main" count="31" uniqueCount="23">
  <si>
    <t>VDD</t>
  </si>
  <si>
    <t>VLED</t>
  </si>
  <si>
    <t>ILED</t>
  </si>
  <si>
    <t>Rseries</t>
  </si>
  <si>
    <t>LED Color</t>
  </si>
  <si>
    <t>Red</t>
  </si>
  <si>
    <t>Blue</t>
  </si>
  <si>
    <t>NBits</t>
  </si>
  <si>
    <t>VRef</t>
  </si>
  <si>
    <t>Vout</t>
  </si>
  <si>
    <t>Input Code</t>
  </si>
  <si>
    <t>Nbits</t>
  </si>
  <si>
    <t>Voltage Resolution</t>
  </si>
  <si>
    <t>Exercise</t>
  </si>
  <si>
    <t>Vin</t>
  </si>
  <si>
    <t>Output Code</t>
  </si>
  <si>
    <t>Output code</t>
  </si>
  <si>
    <t>Vin min</t>
  </si>
  <si>
    <t>Vin max</t>
  </si>
  <si>
    <t>Vref</t>
  </si>
  <si>
    <t>n</t>
  </si>
  <si>
    <t>VTemp</t>
  </si>
  <si>
    <t>Temperature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</si>
</sst>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0" fontId="3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/>
  </sheetViews>
  <sheetFormatPr defaultRowHeight="15" x14ac:dyDescent="0.25"/>
  <cols>
    <col min="1" max="1" width="9.140625" style="1"/>
    <col min="2" max="2" width="9.140625" customWidth="1"/>
    <col min="4" max="4" width="12" bestFit="1" customWidth="1"/>
    <col min="5" max="5" width="12" style="4" bestFit="1" customWidth="1"/>
    <col min="6" max="6" width="12" bestFit="1" customWidth="1"/>
  </cols>
  <sheetData>
    <row r="1" spans="1:6" x14ac:dyDescent="0.25">
      <c r="A1" s="1" t="s">
        <v>13</v>
      </c>
    </row>
    <row r="2" spans="1:6" x14ac:dyDescent="0.25">
      <c r="A2" s="1">
        <v>1</v>
      </c>
      <c r="B2" t="s">
        <v>7</v>
      </c>
      <c r="C2" t="s">
        <v>8</v>
      </c>
      <c r="D2" t="s">
        <v>9</v>
      </c>
      <c r="E2" s="4" t="s">
        <v>10</v>
      </c>
    </row>
    <row r="3" spans="1:6" x14ac:dyDescent="0.25">
      <c r="B3" s="2">
        <v>12</v>
      </c>
      <c r="C3" s="2">
        <v>3.3</v>
      </c>
      <c r="D3">
        <v>1.43</v>
      </c>
      <c r="E3" s="4">
        <f>INT(D3/C3*POWER(2,B3)-1)</f>
        <v>1773</v>
      </c>
    </row>
    <row r="4" spans="1:6" x14ac:dyDescent="0.25">
      <c r="B4" s="2"/>
      <c r="C4" s="2"/>
    </row>
    <row r="5" spans="1:6" x14ac:dyDescent="0.25">
      <c r="A5" s="1">
        <v>2</v>
      </c>
      <c r="B5" s="2"/>
      <c r="C5" s="2"/>
      <c r="D5" t="s">
        <v>10</v>
      </c>
      <c r="E5" s="4" t="s">
        <v>9</v>
      </c>
    </row>
    <row r="6" spans="1:6" x14ac:dyDescent="0.25">
      <c r="B6" s="2">
        <v>10</v>
      </c>
      <c r="C6" s="2">
        <v>2.7</v>
      </c>
      <c r="D6">
        <v>260</v>
      </c>
      <c r="E6" s="4">
        <f>C6*(D6+1)/POWER(2,B6)</f>
        <v>0.68818359375000004</v>
      </c>
    </row>
    <row r="7" spans="1:6" x14ac:dyDescent="0.25">
      <c r="B7" s="2"/>
      <c r="C7" s="2"/>
    </row>
    <row r="8" spans="1:6" x14ac:dyDescent="0.25">
      <c r="A8" s="1">
        <v>3</v>
      </c>
      <c r="B8" s="5" t="s">
        <v>11</v>
      </c>
      <c r="C8" s="5" t="s">
        <v>8</v>
      </c>
      <c r="E8" s="4" t="s">
        <v>12</v>
      </c>
    </row>
    <row r="9" spans="1:6" x14ac:dyDescent="0.25">
      <c r="B9">
        <v>8</v>
      </c>
      <c r="C9">
        <v>3</v>
      </c>
      <c r="E9" s="4">
        <f>C9/POWER(2,B9)</f>
        <v>1.171875E-2</v>
      </c>
    </row>
    <row r="11" spans="1:6" x14ac:dyDescent="0.25">
      <c r="A11" s="1">
        <v>5</v>
      </c>
      <c r="B11" t="s">
        <v>7</v>
      </c>
      <c r="C11" t="s">
        <v>8</v>
      </c>
      <c r="D11" t="s">
        <v>14</v>
      </c>
      <c r="E11" s="4" t="s">
        <v>15</v>
      </c>
    </row>
    <row r="12" spans="1:6" x14ac:dyDescent="0.25">
      <c r="B12">
        <v>12</v>
      </c>
      <c r="C12">
        <v>3.3</v>
      </c>
      <c r="D12">
        <v>0.92</v>
      </c>
      <c r="E12" s="4">
        <f>ROUND(D12*POWER(2,B12)/C12,0)</f>
        <v>1142</v>
      </c>
    </row>
    <row r="14" spans="1:6" x14ac:dyDescent="0.25">
      <c r="D14" t="s">
        <v>16</v>
      </c>
      <c r="E14" s="4" t="s">
        <v>17</v>
      </c>
      <c r="F14" s="4" t="s">
        <v>18</v>
      </c>
    </row>
    <row r="15" spans="1:6" x14ac:dyDescent="0.25">
      <c r="A15" s="1">
        <v>6</v>
      </c>
      <c r="B15">
        <v>8</v>
      </c>
      <c r="C15">
        <v>2.7</v>
      </c>
      <c r="D15">
        <f>HEX2DEC(34)</f>
        <v>52</v>
      </c>
      <c r="E15" s="4">
        <f>($D15-0.5)*$C15/POWER(2,$B15)</f>
        <v>0.54316406250000004</v>
      </c>
      <c r="F15" s="4">
        <f>($D15+0.5)*$C15/POWER(2,$B15)</f>
        <v>0.5537109375</v>
      </c>
    </row>
    <row r="16" spans="1:6" x14ac:dyDescent="0.25">
      <c r="F16" s="4"/>
    </row>
    <row r="17" spans="1:5" x14ac:dyDescent="0.25">
      <c r="B17" t="s">
        <v>7</v>
      </c>
      <c r="C17" t="s">
        <v>14</v>
      </c>
      <c r="D17" t="s">
        <v>20</v>
      </c>
      <c r="E17" s="4" t="s">
        <v>19</v>
      </c>
    </row>
    <row r="18" spans="1:5" x14ac:dyDescent="0.25">
      <c r="A18" s="1">
        <v>7</v>
      </c>
      <c r="B18">
        <v>12</v>
      </c>
      <c r="C18">
        <v>1</v>
      </c>
      <c r="D18">
        <f>HEX2DEC("0513")</f>
        <v>1299</v>
      </c>
      <c r="E18" s="4">
        <f>C18*POWER(2,B18)/D18</f>
        <v>3.1531947652040029</v>
      </c>
    </row>
    <row r="20" spans="1:5" x14ac:dyDescent="0.25">
      <c r="B20" t="s">
        <v>7</v>
      </c>
      <c r="C20" t="s">
        <v>21</v>
      </c>
      <c r="E20" s="4" t="s">
        <v>22</v>
      </c>
    </row>
    <row r="21" spans="1:5" x14ac:dyDescent="0.25">
      <c r="A21" s="1">
        <v>8</v>
      </c>
      <c r="B21">
        <v>12</v>
      </c>
      <c r="C21">
        <v>0.621</v>
      </c>
      <c r="E21" s="4">
        <f>25-((C21-0.719)/0.001715)</f>
        <v>82.142857142857139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sqref="A1:C5"/>
    </sheetView>
  </sheetViews>
  <sheetFormatPr defaultRowHeight="15" x14ac:dyDescent="0.25"/>
  <cols>
    <col min="1" max="1" width="9.28515625" bestFit="1" customWidth="1"/>
  </cols>
  <sheetData>
    <row r="1" spans="1:3" x14ac:dyDescent="0.25">
      <c r="A1" s="1" t="s">
        <v>4</v>
      </c>
      <c r="B1" s="3" t="s">
        <v>5</v>
      </c>
      <c r="C1" s="3" t="s">
        <v>6</v>
      </c>
    </row>
    <row r="2" spans="1:3" x14ac:dyDescent="0.25">
      <c r="A2" s="1" t="s">
        <v>0</v>
      </c>
      <c r="B2">
        <v>3</v>
      </c>
      <c r="C2">
        <v>3</v>
      </c>
    </row>
    <row r="3" spans="1:3" x14ac:dyDescent="0.25">
      <c r="A3" s="1" t="s">
        <v>1</v>
      </c>
      <c r="B3">
        <v>1.8</v>
      </c>
      <c r="C3">
        <v>2.7</v>
      </c>
    </row>
    <row r="4" spans="1:3" x14ac:dyDescent="0.25">
      <c r="A4" s="1" t="s">
        <v>2</v>
      </c>
      <c r="B4">
        <v>1.7999999999999999E-2</v>
      </c>
      <c r="C4">
        <v>1.7999999999999999E-2</v>
      </c>
    </row>
    <row r="5" spans="1:3" x14ac:dyDescent="0.25">
      <c r="A5" s="1" t="s">
        <v>3</v>
      </c>
      <c r="B5" s="2">
        <f>(B2-B3)/B4</f>
        <v>66.666666666666671</v>
      </c>
      <c r="C5" s="2">
        <f>(C2-C3)/C4</f>
        <v>16.666666666666657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DAC</vt:lpstr>
      <vt:lpstr>LED Resistor Calculator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2013-04-11T18:49:39Z</dcterms:modified>
</cp:coreProperties>
</file>